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8" windowHeight="6900" activeTab="1"/>
  </bookViews>
  <sheets>
    <sheet name="KHOI LUONG GIANG DAY" sheetId="1" r:id="rId1"/>
    <sheet name="NHU CAU GV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9" i="2" l="1"/>
  <c r="B27" i="2"/>
  <c r="B28" i="2"/>
  <c r="B26" i="2"/>
  <c r="B25" i="2"/>
  <c r="G19" i="2"/>
  <c r="F12" i="2"/>
  <c r="F17" i="2"/>
  <c r="D10" i="2"/>
  <c r="E10" i="2" s="1"/>
  <c r="F10" i="2" s="1"/>
  <c r="D11" i="2"/>
  <c r="E11" i="2" s="1"/>
  <c r="F11" i="2" s="1"/>
  <c r="D12" i="2"/>
  <c r="D13" i="2"/>
  <c r="E13" i="2" s="1"/>
  <c r="F13" i="2" s="1"/>
  <c r="D14" i="2"/>
  <c r="E14" i="2" s="1"/>
  <c r="F14" i="2" s="1"/>
  <c r="D15" i="2"/>
  <c r="D16" i="2"/>
  <c r="E16" i="2" s="1"/>
  <c r="D17" i="2"/>
  <c r="D18" i="2"/>
  <c r="E18" i="2" s="1"/>
  <c r="D9" i="2"/>
  <c r="D19" i="2" l="1"/>
  <c r="E9" i="2"/>
  <c r="F9" i="2" s="1"/>
  <c r="F16" i="2"/>
  <c r="F19" i="2" l="1"/>
  <c r="E19" i="2"/>
  <c r="V15" i="1" l="1"/>
  <c r="C19" i="2"/>
  <c r="V5" i="1" l="1"/>
  <c r="R15" i="1"/>
  <c r="S15" i="1"/>
  <c r="V6" i="1" l="1"/>
  <c r="V7" i="1"/>
  <c r="V8" i="1"/>
  <c r="V9" i="1"/>
  <c r="V10" i="1"/>
  <c r="V11" i="1"/>
  <c r="V12" i="1"/>
  <c r="V13" i="1"/>
  <c r="V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T15" i="1"/>
  <c r="U15" i="1"/>
  <c r="C15" i="1" l="1"/>
</calcChain>
</file>

<file path=xl/sharedStrings.xml><?xml version="1.0" encoding="utf-8"?>
<sst xmlns="http://schemas.openxmlformats.org/spreadsheetml/2006/main" count="119" uniqueCount="87">
  <si>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</si>
  <si>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</si>
  <si>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</si>
  <si>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</si>
  <si>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</si>
  <si>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</si>
  <si>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</si>
  <si>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</si>
  <si>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</si>
  <si>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</si>
  <si>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</si>
  <si>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</si>
  <si>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16 CĐCN</t>
  </si>
  <si>
    <t>17C1</t>
  </si>
  <si>
    <t>17C2</t>
  </si>
  <si>
    <t>18C1</t>
  </si>
  <si>
    <t>16CĐN</t>
  </si>
  <si>
    <t>CAO ĐẲNG</t>
  </si>
  <si>
    <t>16TCN</t>
  </si>
  <si>
    <t>16TCCN</t>
  </si>
  <si>
    <t>17T4</t>
  </si>
  <si>
    <t>18T4</t>
  </si>
  <si>
    <t>TỔNG KHỐI LƯỢNG KHÓA</t>
  </si>
  <si>
    <t>TỔNG KL. KHOA</t>
  </si>
  <si>
    <t>TRUNG CẤP</t>
  </si>
  <si>
    <t>HKI</t>
  </si>
  <si>
    <t>HKII</t>
  </si>
  <si>
    <t>18T2</t>
  </si>
  <si>
    <t>SỐ LƯỢNG GV HIỆN CÓ</t>
  </si>
  <si>
    <t>KHỐI LƯỢNG CHUẨN (820giờ/GV)</t>
  </si>
  <si>
    <t>KHỐI LƯỢNG GIẢNG DẠY THỰC TẾ (giờ)</t>
  </si>
  <si>
    <t>KHỐI LƯỢNG THỈNH GIẢNG</t>
  </si>
  <si>
    <t>TƯƠNG ỨNG SỐ LỰƠNG GV THIẾU</t>
  </si>
  <si>
    <t>(1)</t>
  </si>
  <si>
    <t>(2)</t>
  </si>
  <si>
    <t>(3)</t>
  </si>
  <si>
    <t>(4) = 820*(2)</t>
  </si>
  <si>
    <t>(5)=  (3)-(4)</t>
  </si>
  <si>
    <t>(6)= (5)/820</t>
  </si>
  <si>
    <t>TỔNG HỢP NHU CẦU ĐỀ NGHỊ BỔ SUNG GIÁO VIÊN NĂM HỌC 2019-2020</t>
  </si>
  <si>
    <t>( 620 giờ chuẩn + 200 giờ phụ trội)</t>
  </si>
  <si>
    <t>Số giờ dự tính cho 1 giảng viên =</t>
  </si>
  <si>
    <t xml:space="preserve">TỔNG </t>
  </si>
  <si>
    <t>KHOA ĐỀ NGHỊ TUYỂN MỚI GV</t>
  </si>
  <si>
    <t>TỔNG HỢP NHU CẦU ĐỀ NGHỊ NHÂN VIÊN TẠI CÁC PHÒNG CHỨC NĂNG</t>
  </si>
  <si>
    <t>ĐƠN VỊ ĐỀ NGHỊ</t>
  </si>
  <si>
    <t>Phòng Kế hoạch - Tài chính</t>
  </si>
  <si>
    <t>Hiện có</t>
  </si>
  <si>
    <t>Tổng số</t>
  </si>
  <si>
    <t>Biên chế</t>
  </si>
  <si>
    <t>HĐ Trường</t>
  </si>
  <si>
    <t>Đề nghị tuyển mới</t>
  </si>
  <si>
    <t>Số lượng</t>
  </si>
  <si>
    <t>Nguồn tuyển</t>
  </si>
  <si>
    <t>Vị trí đề nghị tuyển dụng</t>
  </si>
  <si>
    <t>Chuyển 02 HĐ Trường sang BC (Vân, Thùy)</t>
  </si>
  <si>
    <t>Phòng Khảo thí-ĐBCL</t>
  </si>
  <si>
    <t>Phòng Quản Trị Dịch vụ</t>
  </si>
  <si>
    <t>Tuyển sinh - Đào tạo</t>
  </si>
  <si>
    <t>Sở duyệt Biên chế năm 2018-2019</t>
  </si>
  <si>
    <t>người</t>
  </si>
  <si>
    <t xml:space="preserve"> người ( Quản lý 3, Giáo viên 184, nhân viên 95)</t>
  </si>
  <si>
    <t>Số biên chế Trường hiện có 31/12/2018</t>
  </si>
  <si>
    <t>Nguyễn Văn Dũng</t>
  </si>
  <si>
    <t>Nghỉ hưu</t>
  </si>
  <si>
    <t>Nguyễn Thị Gia Tâm</t>
  </si>
  <si>
    <t xml:space="preserve">Nghỉ việc </t>
  </si>
  <si>
    <t>Từ 15/2/2019</t>
  </si>
  <si>
    <t xml:space="preserve"> Từ 1/2/2019</t>
  </si>
  <si>
    <t>Nguyễn Tiến Nhân</t>
  </si>
  <si>
    <t xml:space="preserve"> Từ 1/3/2019</t>
  </si>
  <si>
    <t xml:space="preserve">Võ Phước Quang </t>
  </si>
  <si>
    <t xml:space="preserve"> Từ 1/7/2019</t>
  </si>
  <si>
    <t>Hiệu phó</t>
  </si>
  <si>
    <t>K. Kinh tế</t>
  </si>
  <si>
    <t>K. Cơ khí</t>
  </si>
  <si>
    <t>K. Nhiệt lanh</t>
  </si>
  <si>
    <t>Biến động biên chế giảm từ 1/1/2019-31/12/2019</t>
  </si>
  <si>
    <t>Biến động biên chế tăng từ 1/1/2019-31/02/2019</t>
  </si>
  <si>
    <t>Mới tuyển dụng đợt 3</t>
  </si>
  <si>
    <t>Tổng số biên chế đề nghị tăng thêm năm 2019-2020</t>
  </si>
  <si>
    <t>Chuyển 01 HĐ Trường sang BC (Nhi)</t>
  </si>
  <si>
    <t>Chuyển 02 HĐ Trường sang BC (Tiến, Phương)</t>
  </si>
  <si>
    <t>01 Nhân viên cây xanh, thợ hồ và 01 nhân viên kỹ thuật Cơ khí</t>
  </si>
  <si>
    <t>(ngành Logistics)</t>
  </si>
  <si>
    <t>( Giáo viên 19, nhân viên 7)</t>
  </si>
  <si>
    <t>Đề xuất Biên chế năm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</si>
</sst>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9"/>
      <color theme="1"/>
      <name val="Times"/>
      <family val="1"/>
    </font>
    <font>
      <b/>
      <i/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164" fontId="6" fillId="0" borderId="1" xfId="1" applyNumberFormat="1" applyFont="1" applyBorder="1"/>
    <xf numFmtId="164" fontId="6" fillId="0" borderId="1" xfId="0" applyNumberFormat="1" applyFont="1" applyBorder="1"/>
    <xf numFmtId="164" fontId="5" fillId="0" borderId="1" xfId="1" applyNumberFormat="1" applyFont="1" applyBorder="1"/>
    <xf numFmtId="0" fontId="7" fillId="0" borderId="6" xfId="0" quotePrefix="1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 wrapText="1"/>
    </xf>
    <xf numFmtId="0" fontId="8" fillId="0" borderId="6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4" fillId="0" borderId="0" xfId="0" applyFont="1"/>
    <xf numFmtId="0" fontId="8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6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14" fontId="16" fillId="0" borderId="0" xfId="0" applyNumberFormat="1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6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17" fillId="2" borderId="1" xfId="1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6"/>
  <sheetViews>
    <sheetView topLeftCell="B5" workbookViewId="0">
      <selection activeCell="V16" sqref="V16"/>
    </sheetView>
  </sheetViews>
  <sheetFormatPr defaultColWidth="7.5546875" defaultRowHeight="16.8" x14ac:dyDescent="0.3"/>
  <cols>
    <col min="1" max="1" width="5.44140625" style="2" bestFit="1" customWidth="1"/>
    <col min="2" max="2" width="33.109375" style="2" bestFit="1" customWidth="1"/>
    <col min="3" max="6" width="7.6640625" style="2" bestFit="1" customWidth="1"/>
    <col min="7" max="7" width="6.88671875" style="2" bestFit="1" customWidth="1"/>
    <col min="8" max="9" width="7.6640625" style="2" bestFit="1" customWidth="1"/>
    <col min="10" max="10" width="5.6640625" style="2" bestFit="1" customWidth="1"/>
    <col min="11" max="11" width="6.5546875" style="2" bestFit="1" customWidth="1"/>
    <col min="12" max="12" width="6.44140625" style="2" bestFit="1" customWidth="1"/>
    <col min="13" max="13" width="6.5546875" style="2" bestFit="1" customWidth="1"/>
    <col min="14" max="14" width="6.44140625" style="2" bestFit="1" customWidth="1"/>
    <col min="15" max="15" width="6.5546875" style="2" bestFit="1" customWidth="1"/>
    <col min="16" max="16" width="7.6640625" style="2" bestFit="1" customWidth="1"/>
    <col min="17" max="17" width="6.5546875" style="2" bestFit="1" customWidth="1"/>
    <col min="18" max="19" width="6.5546875" style="2" customWidth="1"/>
    <col min="20" max="20" width="6.44140625" style="2" bestFit="1" customWidth="1"/>
    <col min="21" max="21" width="7.6640625" style="2" bestFit="1" customWidth="1"/>
    <col min="22" max="22" width="20.5546875" style="8" bestFit="1" customWidth="1"/>
    <col min="23" max="16384" width="7.5546875" style="2"/>
  </cols>
  <sheetData>
    <row r="2" spans="1:22" s="1" customFormat="1" x14ac:dyDescent="0.3">
      <c r="A2" s="50" t="s">
        <v>9</v>
      </c>
      <c r="B2" s="50" t="s">
        <v>8</v>
      </c>
      <c r="C2" s="46" t="s">
        <v>17</v>
      </c>
      <c r="D2" s="46"/>
      <c r="E2" s="46"/>
      <c r="F2" s="46"/>
      <c r="G2" s="46"/>
      <c r="H2" s="46"/>
      <c r="I2" s="46"/>
      <c r="J2" s="46"/>
      <c r="K2" s="5"/>
      <c r="L2" s="47" t="s">
        <v>24</v>
      </c>
      <c r="M2" s="48"/>
      <c r="N2" s="48"/>
      <c r="O2" s="48"/>
      <c r="P2" s="48"/>
      <c r="Q2" s="48"/>
      <c r="R2" s="48"/>
      <c r="S2" s="48"/>
      <c r="T2" s="49"/>
      <c r="U2" s="6"/>
      <c r="V2" s="3"/>
    </row>
    <row r="3" spans="1:22" s="1" customFormat="1" x14ac:dyDescent="0.3">
      <c r="A3" s="51"/>
      <c r="B3" s="51"/>
      <c r="C3" s="47" t="s">
        <v>12</v>
      </c>
      <c r="D3" s="49"/>
      <c r="E3" s="47" t="s">
        <v>13</v>
      </c>
      <c r="F3" s="49"/>
      <c r="G3" s="50" t="s">
        <v>14</v>
      </c>
      <c r="H3" s="47" t="s">
        <v>15</v>
      </c>
      <c r="I3" s="49"/>
      <c r="J3" s="47" t="s">
        <v>16</v>
      </c>
      <c r="K3" s="49"/>
      <c r="L3" s="47" t="s">
        <v>18</v>
      </c>
      <c r="M3" s="49"/>
      <c r="N3" s="47" t="s">
        <v>19</v>
      </c>
      <c r="O3" s="49"/>
      <c r="P3" s="47" t="s">
        <v>20</v>
      </c>
      <c r="Q3" s="49"/>
      <c r="R3" s="47" t="s">
        <v>27</v>
      </c>
      <c r="S3" s="49"/>
      <c r="T3" s="47" t="s">
        <v>21</v>
      </c>
      <c r="U3" s="49"/>
      <c r="V3" s="3" t="s">
        <v>23</v>
      </c>
    </row>
    <row r="4" spans="1:22" s="1" customFormat="1" x14ac:dyDescent="0.3">
      <c r="A4" s="52"/>
      <c r="B4" s="52"/>
      <c r="C4" s="3" t="s">
        <v>25</v>
      </c>
      <c r="D4" s="3" t="s">
        <v>26</v>
      </c>
      <c r="E4" s="3" t="s">
        <v>25</v>
      </c>
      <c r="F4" s="3" t="s">
        <v>26</v>
      </c>
      <c r="G4" s="52"/>
      <c r="H4" s="3" t="s">
        <v>25</v>
      </c>
      <c r="I4" s="3" t="s">
        <v>26</v>
      </c>
      <c r="J4" s="3" t="s">
        <v>25</v>
      </c>
      <c r="K4" s="3" t="s">
        <v>26</v>
      </c>
      <c r="L4" s="3" t="s">
        <v>25</v>
      </c>
      <c r="M4" s="3" t="s">
        <v>26</v>
      </c>
      <c r="N4" s="3" t="s">
        <v>25</v>
      </c>
      <c r="O4" s="3" t="s">
        <v>26</v>
      </c>
      <c r="P4" s="3" t="s">
        <v>25</v>
      </c>
      <c r="Q4" s="3" t="s">
        <v>26</v>
      </c>
      <c r="R4" s="10" t="s">
        <v>25</v>
      </c>
      <c r="S4" s="10" t="s">
        <v>26</v>
      </c>
      <c r="T4" s="3" t="s">
        <v>25</v>
      </c>
      <c r="U4" s="3" t="s">
        <v>26</v>
      </c>
      <c r="V4" s="3"/>
    </row>
    <row r="5" spans="1:22" x14ac:dyDescent="0.3">
      <c r="A5" s="4"/>
      <c r="B5" s="4" t="s">
        <v>2</v>
      </c>
      <c r="C5" s="4">
        <v>1845</v>
      </c>
      <c r="D5" s="4">
        <v>4065</v>
      </c>
      <c r="E5" s="4">
        <v>5315</v>
      </c>
      <c r="F5" s="4">
        <v>8430</v>
      </c>
      <c r="G5" s="4">
        <v>375</v>
      </c>
      <c r="H5" s="4">
        <v>5085</v>
      </c>
      <c r="I5" s="4">
        <v>7905</v>
      </c>
      <c r="J5" s="4"/>
      <c r="K5" s="4"/>
      <c r="L5" s="4">
        <v>330</v>
      </c>
      <c r="M5" s="4">
        <v>465</v>
      </c>
      <c r="N5" s="4">
        <v>135</v>
      </c>
      <c r="O5" s="4"/>
      <c r="P5" s="4">
        <v>360</v>
      </c>
      <c r="Q5" s="4">
        <v>660</v>
      </c>
      <c r="R5" s="4">
        <v>75</v>
      </c>
      <c r="S5" s="4">
        <v>165</v>
      </c>
      <c r="T5" s="4">
        <v>615</v>
      </c>
      <c r="U5" s="4">
        <v>1215</v>
      </c>
      <c r="V5" s="7">
        <f>SUM(C5:U5)</f>
        <v>37040</v>
      </c>
    </row>
    <row r="6" spans="1:22" x14ac:dyDescent="0.3">
      <c r="A6" s="4"/>
      <c r="B6" s="4" t="s">
        <v>1</v>
      </c>
      <c r="C6" s="4">
        <v>3150</v>
      </c>
      <c r="D6" s="4">
        <v>4950</v>
      </c>
      <c r="E6" s="4">
        <v>4020</v>
      </c>
      <c r="F6" s="4">
        <v>7350</v>
      </c>
      <c r="G6" s="4">
        <v>315</v>
      </c>
      <c r="H6" s="4">
        <v>450</v>
      </c>
      <c r="I6" s="4">
        <v>7035</v>
      </c>
      <c r="J6" s="4"/>
      <c r="K6" s="4"/>
      <c r="L6" s="4">
        <v>690</v>
      </c>
      <c r="M6" s="4">
        <v>1050</v>
      </c>
      <c r="N6" s="4"/>
      <c r="O6" s="4"/>
      <c r="P6" s="4">
        <v>540</v>
      </c>
      <c r="Q6" s="4">
        <v>540</v>
      </c>
      <c r="R6" s="4"/>
      <c r="S6" s="4"/>
      <c r="T6" s="4">
        <v>585</v>
      </c>
      <c r="U6" s="4">
        <v>390</v>
      </c>
      <c r="V6" s="7">
        <f t="shared" ref="V6:V14" si="0">SUM(C6:U6)</f>
        <v>31065</v>
      </c>
    </row>
    <row r="7" spans="1:22" x14ac:dyDescent="0.3">
      <c r="A7" s="4"/>
      <c r="B7" s="4" t="s">
        <v>4</v>
      </c>
      <c r="C7" s="4">
        <v>4650</v>
      </c>
      <c r="D7" s="4">
        <v>5265</v>
      </c>
      <c r="E7" s="4">
        <v>6120</v>
      </c>
      <c r="F7" s="4">
        <v>10320</v>
      </c>
      <c r="G7" s="4">
        <v>330</v>
      </c>
      <c r="H7" s="4">
        <v>2880</v>
      </c>
      <c r="I7" s="4">
        <v>5130</v>
      </c>
      <c r="J7" s="4">
        <v>480</v>
      </c>
      <c r="K7" s="4">
        <v>450</v>
      </c>
      <c r="L7" s="4">
        <v>370</v>
      </c>
      <c r="M7" s="4">
        <v>488</v>
      </c>
      <c r="N7" s="4">
        <v>600</v>
      </c>
      <c r="O7" s="4">
        <v>960</v>
      </c>
      <c r="P7" s="4">
        <v>360</v>
      </c>
      <c r="Q7" s="4">
        <v>240</v>
      </c>
      <c r="R7" s="4"/>
      <c r="S7" s="4">
        <v>1080</v>
      </c>
      <c r="T7" s="4">
        <v>180</v>
      </c>
      <c r="U7" s="4">
        <v>990</v>
      </c>
      <c r="V7" s="7">
        <f t="shared" si="0"/>
        <v>40893</v>
      </c>
    </row>
    <row r="8" spans="1:22" x14ac:dyDescent="0.3">
      <c r="A8" s="4"/>
      <c r="B8" s="4" t="s">
        <v>6</v>
      </c>
      <c r="C8" s="4">
        <v>960</v>
      </c>
      <c r="D8" s="4">
        <v>810</v>
      </c>
      <c r="E8" s="4">
        <v>660</v>
      </c>
      <c r="F8" s="4">
        <v>1290</v>
      </c>
      <c r="G8" s="4"/>
      <c r="H8" s="4">
        <v>900</v>
      </c>
      <c r="I8" s="4">
        <v>480</v>
      </c>
      <c r="J8" s="4"/>
      <c r="K8" s="4"/>
      <c r="L8" s="4"/>
      <c r="M8" s="4"/>
      <c r="N8" s="4">
        <v>450</v>
      </c>
      <c r="O8" s="4">
        <v>510</v>
      </c>
      <c r="P8" s="4">
        <v>225</v>
      </c>
      <c r="Q8" s="4">
        <v>93</v>
      </c>
      <c r="R8" s="4"/>
      <c r="S8" s="4"/>
      <c r="T8" s="4">
        <v>135</v>
      </c>
      <c r="U8" s="4">
        <v>105</v>
      </c>
      <c r="V8" s="7">
        <f t="shared" si="0"/>
        <v>6618</v>
      </c>
    </row>
    <row r="9" spans="1:22" x14ac:dyDescent="0.3">
      <c r="A9" s="4"/>
      <c r="B9" s="4" t="s">
        <v>3</v>
      </c>
      <c r="C9" s="4">
        <v>1440</v>
      </c>
      <c r="D9" s="4">
        <v>1740</v>
      </c>
      <c r="E9" s="4">
        <v>1560</v>
      </c>
      <c r="F9" s="4">
        <v>3330</v>
      </c>
      <c r="G9" s="4"/>
      <c r="H9" s="4">
        <v>315</v>
      </c>
      <c r="I9" s="4">
        <v>2280</v>
      </c>
      <c r="J9" s="4"/>
      <c r="K9" s="4"/>
      <c r="L9" s="4">
        <v>375</v>
      </c>
      <c r="M9" s="4">
        <v>390</v>
      </c>
      <c r="N9" s="4"/>
      <c r="O9" s="4"/>
      <c r="P9" s="4">
        <v>450</v>
      </c>
      <c r="Q9" s="4">
        <v>495</v>
      </c>
      <c r="R9" s="4"/>
      <c r="S9" s="4"/>
      <c r="T9" s="4">
        <v>435</v>
      </c>
      <c r="U9" s="4">
        <v>180</v>
      </c>
      <c r="V9" s="7">
        <f t="shared" si="0"/>
        <v>12990</v>
      </c>
    </row>
    <row r="10" spans="1:22" x14ac:dyDescent="0.3">
      <c r="A10" s="4"/>
      <c r="B10" s="4" t="s">
        <v>5</v>
      </c>
      <c r="C10" s="4">
        <v>1065</v>
      </c>
      <c r="D10" s="4">
        <v>3475</v>
      </c>
      <c r="E10" s="4">
        <v>2505</v>
      </c>
      <c r="F10" s="4">
        <v>4365</v>
      </c>
      <c r="G10" s="4">
        <v>345</v>
      </c>
      <c r="H10" s="4">
        <v>2385</v>
      </c>
      <c r="I10" s="4">
        <v>2340</v>
      </c>
      <c r="J10" s="4"/>
      <c r="K10" s="4"/>
      <c r="L10" s="4">
        <v>345</v>
      </c>
      <c r="M10" s="4">
        <v>510</v>
      </c>
      <c r="N10" s="4">
        <v>480</v>
      </c>
      <c r="O10" s="4">
        <v>510</v>
      </c>
      <c r="P10" s="4">
        <v>2505</v>
      </c>
      <c r="Q10" s="4">
        <v>870</v>
      </c>
      <c r="R10" s="4"/>
      <c r="S10" s="4"/>
      <c r="T10" s="4">
        <v>540</v>
      </c>
      <c r="U10" s="4">
        <v>1140</v>
      </c>
      <c r="V10" s="7">
        <f t="shared" si="0"/>
        <v>23380</v>
      </c>
    </row>
    <row r="11" spans="1:22" x14ac:dyDescent="0.3">
      <c r="A11" s="4"/>
      <c r="B11" s="4" t="s">
        <v>11</v>
      </c>
      <c r="C11" s="4">
        <v>720</v>
      </c>
      <c r="D11" s="4">
        <v>240</v>
      </c>
      <c r="E11" s="4">
        <v>930</v>
      </c>
      <c r="F11" s="4">
        <v>1350</v>
      </c>
      <c r="G11" s="4"/>
      <c r="H11" s="4">
        <v>255</v>
      </c>
      <c r="I11" s="4">
        <v>1440</v>
      </c>
      <c r="J11" s="4">
        <v>405</v>
      </c>
      <c r="K11" s="4">
        <v>495</v>
      </c>
      <c r="L11" s="4">
        <v>615</v>
      </c>
      <c r="M11" s="4">
        <v>630</v>
      </c>
      <c r="N11" s="4">
        <v>60</v>
      </c>
      <c r="O11" s="4"/>
      <c r="P11" s="4">
        <v>180</v>
      </c>
      <c r="Q11" s="4">
        <v>240</v>
      </c>
      <c r="R11" s="4"/>
      <c r="S11" s="4"/>
      <c r="T11" s="4">
        <v>450</v>
      </c>
      <c r="U11" s="4">
        <v>180</v>
      </c>
      <c r="V11" s="7">
        <f t="shared" si="0"/>
        <v>8190</v>
      </c>
    </row>
    <row r="12" spans="1:22" x14ac:dyDescent="0.3">
      <c r="A12" s="4"/>
      <c r="B12" s="4" t="s">
        <v>0</v>
      </c>
      <c r="C12" s="4">
        <v>90</v>
      </c>
      <c r="D12" s="4"/>
      <c r="E12" s="4">
        <v>1260</v>
      </c>
      <c r="F12" s="4">
        <v>1290</v>
      </c>
      <c r="G12" s="4">
        <v>60</v>
      </c>
      <c r="H12" s="4">
        <v>5505</v>
      </c>
      <c r="I12" s="4">
        <v>4575</v>
      </c>
      <c r="J12" s="4"/>
      <c r="K12" s="4"/>
      <c r="L12" s="4">
        <v>105</v>
      </c>
      <c r="M12" s="4"/>
      <c r="N12" s="4"/>
      <c r="O12" s="4">
        <v>480</v>
      </c>
      <c r="P12" s="4">
        <v>5520</v>
      </c>
      <c r="Q12" s="4">
        <v>6330</v>
      </c>
      <c r="R12" s="4">
        <v>75</v>
      </c>
      <c r="S12" s="4"/>
      <c r="T12" s="4">
        <v>5025</v>
      </c>
      <c r="U12" s="4">
        <v>10320</v>
      </c>
      <c r="V12" s="7">
        <f t="shared" si="0"/>
        <v>40635</v>
      </c>
    </row>
    <row r="13" spans="1:22" x14ac:dyDescent="0.3">
      <c r="A13" s="4"/>
      <c r="B13" s="4" t="s">
        <v>10</v>
      </c>
      <c r="C13" s="4">
        <v>990</v>
      </c>
      <c r="D13" s="4"/>
      <c r="E13" s="4">
        <v>600</v>
      </c>
      <c r="F13" s="4">
        <v>720</v>
      </c>
      <c r="G13" s="4">
        <v>30</v>
      </c>
      <c r="H13" s="4">
        <v>2160</v>
      </c>
      <c r="I13" s="4">
        <v>3705</v>
      </c>
      <c r="J13" s="4"/>
      <c r="K13" s="4"/>
      <c r="L13" s="4">
        <v>75</v>
      </c>
      <c r="M13" s="4"/>
      <c r="N13" s="4"/>
      <c r="O13" s="4">
        <v>180</v>
      </c>
      <c r="P13" s="4">
        <v>60</v>
      </c>
      <c r="Q13" s="4"/>
      <c r="R13" s="4">
        <v>45</v>
      </c>
      <c r="S13" s="4"/>
      <c r="T13" s="4">
        <v>915</v>
      </c>
      <c r="U13" s="4">
        <v>645</v>
      </c>
      <c r="V13" s="7">
        <f t="shared" si="0"/>
        <v>10125</v>
      </c>
    </row>
    <row r="14" spans="1:22" x14ac:dyDescent="0.3">
      <c r="A14" s="4"/>
      <c r="B14" s="4" t="s">
        <v>7</v>
      </c>
      <c r="C14" s="4"/>
      <c r="D14" s="4"/>
      <c r="E14" s="4"/>
      <c r="F14" s="4"/>
      <c r="G14" s="4"/>
      <c r="H14" s="4">
        <v>45</v>
      </c>
      <c r="I14" s="9">
        <v>405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>
        <v>135</v>
      </c>
      <c r="U14" s="9"/>
      <c r="V14" s="7">
        <f t="shared" si="0"/>
        <v>585</v>
      </c>
    </row>
    <row r="15" spans="1:22" s="8" customFormat="1" x14ac:dyDescent="0.3">
      <c r="A15" s="7"/>
      <c r="B15" s="7" t="s">
        <v>22</v>
      </c>
      <c r="C15" s="7">
        <f>SUM(C5:C14)</f>
        <v>14910</v>
      </c>
      <c r="D15" s="7">
        <f t="shared" ref="D15:U15" si="1">SUM(D5:D14)</f>
        <v>20545</v>
      </c>
      <c r="E15" s="7">
        <f t="shared" si="1"/>
        <v>22970</v>
      </c>
      <c r="F15" s="7">
        <f t="shared" si="1"/>
        <v>38445</v>
      </c>
      <c r="G15" s="7">
        <f t="shared" si="1"/>
        <v>1455</v>
      </c>
      <c r="H15" s="7">
        <f t="shared" si="1"/>
        <v>19980</v>
      </c>
      <c r="I15" s="7">
        <f t="shared" si="1"/>
        <v>35295</v>
      </c>
      <c r="J15" s="7">
        <f t="shared" si="1"/>
        <v>885</v>
      </c>
      <c r="K15" s="7">
        <f t="shared" si="1"/>
        <v>945</v>
      </c>
      <c r="L15" s="7">
        <f t="shared" si="1"/>
        <v>2905</v>
      </c>
      <c r="M15" s="7">
        <f t="shared" si="1"/>
        <v>3533</v>
      </c>
      <c r="N15" s="7">
        <f t="shared" si="1"/>
        <v>1725</v>
      </c>
      <c r="O15" s="7">
        <f t="shared" si="1"/>
        <v>2640</v>
      </c>
      <c r="P15" s="7">
        <f t="shared" si="1"/>
        <v>10200</v>
      </c>
      <c r="Q15" s="7">
        <f t="shared" si="1"/>
        <v>9468</v>
      </c>
      <c r="R15" s="7">
        <f t="shared" si="1"/>
        <v>195</v>
      </c>
      <c r="S15" s="7">
        <f t="shared" si="1"/>
        <v>1245</v>
      </c>
      <c r="T15" s="7">
        <f t="shared" si="1"/>
        <v>9015</v>
      </c>
      <c r="U15" s="7">
        <f t="shared" si="1"/>
        <v>15165</v>
      </c>
      <c r="V15" s="7">
        <f>SUM(V5:V14)</f>
        <v>211521</v>
      </c>
    </row>
    <row r="17" spans="2:2" x14ac:dyDescent="0.3">
      <c r="B17" s="2">
        <v>37040</v>
      </c>
    </row>
    <row r="18" spans="2:2" x14ac:dyDescent="0.3">
      <c r="B18" s="2">
        <v>31065</v>
      </c>
    </row>
    <row r="19" spans="2:2" x14ac:dyDescent="0.3">
      <c r="B19" s="2">
        <v>40893</v>
      </c>
    </row>
    <row r="20" spans="2:2" x14ac:dyDescent="0.3">
      <c r="B20" s="2">
        <v>6618</v>
      </c>
    </row>
    <row r="21" spans="2:2" x14ac:dyDescent="0.3">
      <c r="B21" s="2">
        <v>12990</v>
      </c>
    </row>
    <row r="22" spans="2:2" x14ac:dyDescent="0.3">
      <c r="B22" s="2">
        <v>23380</v>
      </c>
    </row>
    <row r="23" spans="2:2" x14ac:dyDescent="0.3">
      <c r="B23" s="2">
        <v>8190</v>
      </c>
    </row>
    <row r="24" spans="2:2" x14ac:dyDescent="0.3">
      <c r="B24" s="2">
        <v>40635</v>
      </c>
    </row>
    <row r="25" spans="2:2" x14ac:dyDescent="0.3">
      <c r="B25" s="2">
        <v>10125</v>
      </c>
    </row>
    <row r="26" spans="2:2" x14ac:dyDescent="0.3">
      <c r="B26" s="2">
        <v>585</v>
      </c>
    </row>
  </sheetData>
  <mergeCells count="14">
    <mergeCell ref="C2:J2"/>
    <mergeCell ref="L2:T2"/>
    <mergeCell ref="B2:B4"/>
    <mergeCell ref="A2:A4"/>
    <mergeCell ref="C3:D3"/>
    <mergeCell ref="E3:F3"/>
    <mergeCell ref="H3:I3"/>
    <mergeCell ref="J3:K3"/>
    <mergeCell ref="G3:G4"/>
    <mergeCell ref="L3:M3"/>
    <mergeCell ref="N3:O3"/>
    <mergeCell ref="P3:Q3"/>
    <mergeCell ref="T3:U3"/>
    <mergeCell ref="R3:S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34" workbookViewId="0">
      <selection activeCell="E53" sqref="E53"/>
    </sheetView>
  </sheetViews>
  <sheetFormatPr defaultRowHeight="14.4" x14ac:dyDescent="0.3"/>
  <cols>
    <col min="1" max="1" width="34" customWidth="1"/>
    <col min="2" max="2" width="15.109375" customWidth="1"/>
    <col min="3" max="3" width="14.109375" customWidth="1"/>
    <col min="4" max="4" width="15.33203125" customWidth="1"/>
    <col min="5" max="5" width="15.5546875" customWidth="1"/>
    <col min="6" max="6" width="20.6640625" customWidth="1"/>
    <col min="7" max="7" width="16.109375" customWidth="1"/>
  </cols>
  <sheetData>
    <row r="1" spans="1:7" ht="21" x14ac:dyDescent="0.4">
      <c r="A1" s="58" t="s">
        <v>39</v>
      </c>
      <c r="B1" s="58"/>
      <c r="C1" s="58"/>
      <c r="D1" s="58"/>
      <c r="E1" s="58"/>
      <c r="F1" s="58"/>
      <c r="G1" s="58"/>
    </row>
    <row r="2" spans="1:7" ht="18" x14ac:dyDescent="0.35">
      <c r="B2" s="59" t="s">
        <v>41</v>
      </c>
      <c r="C2" s="59"/>
      <c r="D2" s="21">
        <v>820</v>
      </c>
      <c r="E2" s="22" t="s">
        <v>40</v>
      </c>
      <c r="F2" s="22"/>
      <c r="G2" s="22"/>
    </row>
    <row r="4" spans="1:7" ht="16.5" customHeight="1" x14ac:dyDescent="0.3">
      <c r="A4" s="50" t="s">
        <v>8</v>
      </c>
      <c r="B4" s="68" t="s">
        <v>28</v>
      </c>
      <c r="C4" s="71" t="s">
        <v>30</v>
      </c>
      <c r="D4" s="71" t="s">
        <v>29</v>
      </c>
      <c r="E4" s="71" t="s">
        <v>31</v>
      </c>
      <c r="F4" s="71" t="s">
        <v>32</v>
      </c>
      <c r="G4" s="55" t="s">
        <v>43</v>
      </c>
    </row>
    <row r="5" spans="1:7" ht="16.5" customHeight="1" x14ac:dyDescent="0.3">
      <c r="A5" s="51"/>
      <c r="B5" s="69"/>
      <c r="C5" s="72"/>
      <c r="D5" s="72"/>
      <c r="E5" s="72"/>
      <c r="F5" s="72"/>
      <c r="G5" s="56"/>
    </row>
    <row r="6" spans="1:7" ht="16.5" customHeight="1" x14ac:dyDescent="0.3">
      <c r="A6" s="51"/>
      <c r="B6" s="69"/>
      <c r="C6" s="72"/>
      <c r="D6" s="72"/>
      <c r="E6" s="72"/>
      <c r="F6" s="72"/>
      <c r="G6" s="56"/>
    </row>
    <row r="7" spans="1:7" ht="35.25" customHeight="1" x14ac:dyDescent="0.3">
      <c r="A7" s="52"/>
      <c r="B7" s="70"/>
      <c r="C7" s="73"/>
      <c r="D7" s="73"/>
      <c r="E7" s="73"/>
      <c r="F7" s="73"/>
      <c r="G7" s="57"/>
    </row>
    <row r="8" spans="1:7" ht="16.5" customHeight="1" x14ac:dyDescent="0.3">
      <c r="A8" s="16" t="s">
        <v>33</v>
      </c>
      <c r="B8" s="17" t="s">
        <v>34</v>
      </c>
      <c r="C8" s="18" t="s">
        <v>35</v>
      </c>
      <c r="D8" s="20" t="s">
        <v>36</v>
      </c>
      <c r="E8" s="19" t="s">
        <v>37</v>
      </c>
      <c r="F8" s="19" t="s">
        <v>38</v>
      </c>
      <c r="G8" s="23"/>
    </row>
    <row r="9" spans="1:7" ht="16.8" x14ac:dyDescent="0.3">
      <c r="A9" s="4" t="s">
        <v>2</v>
      </c>
      <c r="B9" s="11">
        <v>27</v>
      </c>
      <c r="C9" s="13">
        <v>37040</v>
      </c>
      <c r="D9" s="13">
        <f>B9*$D$2</f>
        <v>22140</v>
      </c>
      <c r="E9" s="14">
        <f>C9-D9</f>
        <v>14900</v>
      </c>
      <c r="F9" s="14">
        <f>E9/$D$2</f>
        <v>18.170731707317074</v>
      </c>
      <c r="G9" s="24">
        <v>4</v>
      </c>
    </row>
    <row r="10" spans="1:7" ht="16.8" x14ac:dyDescent="0.3">
      <c r="A10" s="4" t="s">
        <v>1</v>
      </c>
      <c r="B10" s="11">
        <v>32</v>
      </c>
      <c r="C10" s="13">
        <v>31065</v>
      </c>
      <c r="D10" s="13">
        <f t="shared" ref="D10:D18" si="0">B10*$D$2</f>
        <v>26240</v>
      </c>
      <c r="E10" s="14">
        <f t="shared" ref="E10:E18" si="1">C10-D10</f>
        <v>4825</v>
      </c>
      <c r="F10" s="14">
        <f t="shared" ref="F10:F17" si="2">E10/$D$2</f>
        <v>5.8841463414634143</v>
      </c>
      <c r="G10" s="24"/>
    </row>
    <row r="11" spans="1:7" ht="16.8" x14ac:dyDescent="0.3">
      <c r="A11" s="4" t="s">
        <v>4</v>
      </c>
      <c r="B11" s="11">
        <v>20</v>
      </c>
      <c r="C11" s="13">
        <v>40893</v>
      </c>
      <c r="D11" s="13">
        <f t="shared" si="0"/>
        <v>16400</v>
      </c>
      <c r="E11" s="14">
        <f t="shared" si="1"/>
        <v>24493</v>
      </c>
      <c r="F11" s="14">
        <f t="shared" si="2"/>
        <v>29.869512195121953</v>
      </c>
      <c r="G11" s="24">
        <v>6</v>
      </c>
    </row>
    <row r="12" spans="1:7" ht="16.8" x14ac:dyDescent="0.3">
      <c r="A12" s="4" t="s">
        <v>6</v>
      </c>
      <c r="B12" s="11">
        <v>10</v>
      </c>
      <c r="C12" s="13">
        <v>6618</v>
      </c>
      <c r="D12" s="13">
        <f t="shared" si="0"/>
        <v>8200</v>
      </c>
      <c r="E12" s="14"/>
      <c r="F12" s="14">
        <f t="shared" si="2"/>
        <v>0</v>
      </c>
      <c r="G12" s="24"/>
    </row>
    <row r="13" spans="1:7" ht="16.8" x14ac:dyDescent="0.3">
      <c r="A13" s="4" t="s">
        <v>3</v>
      </c>
      <c r="B13" s="11">
        <v>9</v>
      </c>
      <c r="C13" s="13">
        <v>12990</v>
      </c>
      <c r="D13" s="13">
        <f t="shared" si="0"/>
        <v>7380</v>
      </c>
      <c r="E13" s="14">
        <f t="shared" si="1"/>
        <v>5610</v>
      </c>
      <c r="F13" s="14">
        <f t="shared" si="2"/>
        <v>6.8414634146341466</v>
      </c>
      <c r="G13" s="24">
        <v>2</v>
      </c>
    </row>
    <row r="14" spans="1:7" ht="16.8" x14ac:dyDescent="0.3">
      <c r="A14" s="4" t="s">
        <v>5</v>
      </c>
      <c r="B14" s="11">
        <v>27</v>
      </c>
      <c r="C14" s="13">
        <v>23380</v>
      </c>
      <c r="D14" s="13">
        <f t="shared" si="0"/>
        <v>22140</v>
      </c>
      <c r="E14" s="14">
        <f t="shared" si="1"/>
        <v>1240</v>
      </c>
      <c r="F14" s="14">
        <f t="shared" si="2"/>
        <v>1.5121951219512195</v>
      </c>
      <c r="G14" s="24"/>
    </row>
    <row r="15" spans="1:7" ht="16.8" x14ac:dyDescent="0.3">
      <c r="A15" s="4" t="s">
        <v>11</v>
      </c>
      <c r="B15" s="11">
        <v>14</v>
      </c>
      <c r="C15" s="13">
        <v>8190</v>
      </c>
      <c r="D15" s="13">
        <f t="shared" si="0"/>
        <v>11480</v>
      </c>
      <c r="E15" s="14"/>
      <c r="F15" s="75" t="s">
        <v>84</v>
      </c>
      <c r="G15" s="24">
        <v>2</v>
      </c>
    </row>
    <row r="16" spans="1:7" ht="16.8" x14ac:dyDescent="0.3">
      <c r="A16" s="4" t="s">
        <v>0</v>
      </c>
      <c r="B16" s="11">
        <v>31</v>
      </c>
      <c r="C16" s="13">
        <v>40635</v>
      </c>
      <c r="D16" s="13">
        <f t="shared" si="0"/>
        <v>25420</v>
      </c>
      <c r="E16" s="14">
        <f t="shared" si="1"/>
        <v>15215</v>
      </c>
      <c r="F16" s="14">
        <f t="shared" si="2"/>
        <v>18.554878048780488</v>
      </c>
      <c r="G16" s="24">
        <v>3</v>
      </c>
    </row>
    <row r="17" spans="1:7" ht="16.8" x14ac:dyDescent="0.3">
      <c r="A17" s="4" t="s">
        <v>10</v>
      </c>
      <c r="B17" s="11">
        <v>16</v>
      </c>
      <c r="C17" s="13">
        <v>10125</v>
      </c>
      <c r="D17" s="13">
        <f t="shared" si="0"/>
        <v>13120</v>
      </c>
      <c r="E17" s="14"/>
      <c r="F17" s="14">
        <f t="shared" si="2"/>
        <v>0</v>
      </c>
      <c r="G17" s="24"/>
    </row>
    <row r="18" spans="1:7" ht="16.8" x14ac:dyDescent="0.3">
      <c r="A18" s="4" t="s">
        <v>7</v>
      </c>
      <c r="B18" s="11">
        <v>1</v>
      </c>
      <c r="C18" s="13">
        <v>585</v>
      </c>
      <c r="D18" s="13">
        <f t="shared" si="0"/>
        <v>820</v>
      </c>
      <c r="E18" s="14">
        <f t="shared" si="1"/>
        <v>-235</v>
      </c>
      <c r="F18" s="14">
        <v>2</v>
      </c>
      <c r="G18" s="24">
        <v>2</v>
      </c>
    </row>
    <row r="19" spans="1:7" ht="16.8" x14ac:dyDescent="0.3">
      <c r="A19" s="25" t="s">
        <v>42</v>
      </c>
      <c r="B19" s="12"/>
      <c r="C19" s="15">
        <f>SUM(C9:C18)</f>
        <v>211521</v>
      </c>
      <c r="D19" s="15">
        <f>SUM(D9:D18)</f>
        <v>153340</v>
      </c>
      <c r="E19" s="15">
        <f>SUM(E9:E18)</f>
        <v>66048</v>
      </c>
      <c r="F19" s="15">
        <f>SUM(F9:F18)</f>
        <v>82.832926829268303</v>
      </c>
      <c r="G19" s="74">
        <f>SUM(G9:G18)</f>
        <v>19</v>
      </c>
    </row>
    <row r="21" spans="1:7" ht="20.399999999999999" x14ac:dyDescent="0.35">
      <c r="A21" s="60" t="s">
        <v>44</v>
      </c>
      <c r="B21" s="60"/>
      <c r="C21" s="60"/>
      <c r="D21" s="60"/>
      <c r="E21" s="60"/>
      <c r="F21" s="60"/>
      <c r="G21" s="60"/>
    </row>
    <row r="23" spans="1:7" ht="17.399999999999999" x14ac:dyDescent="0.3">
      <c r="A23" s="65" t="s">
        <v>45</v>
      </c>
      <c r="B23" s="61" t="s">
        <v>47</v>
      </c>
      <c r="C23" s="67"/>
      <c r="D23" s="62"/>
      <c r="E23" s="61" t="s">
        <v>51</v>
      </c>
      <c r="F23" s="62"/>
      <c r="G23" s="63" t="s">
        <v>54</v>
      </c>
    </row>
    <row r="24" spans="1:7" ht="17.399999999999999" x14ac:dyDescent="0.3">
      <c r="A24" s="66"/>
      <c r="B24" s="26" t="s">
        <v>48</v>
      </c>
      <c r="C24" s="26" t="s">
        <v>49</v>
      </c>
      <c r="D24" s="26" t="s">
        <v>50</v>
      </c>
      <c r="E24" s="32" t="s">
        <v>52</v>
      </c>
      <c r="F24" s="26" t="s">
        <v>53</v>
      </c>
      <c r="G24" s="64"/>
    </row>
    <row r="25" spans="1:7" ht="63.75" customHeight="1" x14ac:dyDescent="0.3">
      <c r="A25" s="27" t="s">
        <v>46</v>
      </c>
      <c r="B25" s="28">
        <f>C25+D25</f>
        <v>10</v>
      </c>
      <c r="C25" s="28">
        <v>8</v>
      </c>
      <c r="D25" s="28">
        <v>2</v>
      </c>
      <c r="E25" s="33">
        <v>2</v>
      </c>
      <c r="F25" s="29" t="s">
        <v>55</v>
      </c>
      <c r="G25" s="27"/>
    </row>
    <row r="26" spans="1:7" ht="54" x14ac:dyDescent="0.3">
      <c r="A26" s="27" t="s">
        <v>56</v>
      </c>
      <c r="B26" s="28">
        <f>C26+D26</f>
        <v>7</v>
      </c>
      <c r="C26" s="28">
        <v>6</v>
      </c>
      <c r="D26" s="28">
        <v>1</v>
      </c>
      <c r="E26" s="33">
        <v>1</v>
      </c>
      <c r="F26" s="29" t="s">
        <v>81</v>
      </c>
      <c r="G26" s="29"/>
    </row>
    <row r="27" spans="1:7" ht="98.25" customHeight="1" x14ac:dyDescent="0.3">
      <c r="A27" s="27" t="s">
        <v>57</v>
      </c>
      <c r="B27" s="28">
        <f t="shared" ref="B27:B28" si="3">C27+D27</f>
        <v>30</v>
      </c>
      <c r="C27" s="28">
        <v>13</v>
      </c>
      <c r="D27" s="28">
        <v>17</v>
      </c>
      <c r="E27" s="33">
        <v>2</v>
      </c>
      <c r="F27" s="27"/>
      <c r="G27" s="29" t="s">
        <v>83</v>
      </c>
    </row>
    <row r="28" spans="1:7" ht="100.5" customHeight="1" x14ac:dyDescent="0.3">
      <c r="A28" s="27" t="s">
        <v>58</v>
      </c>
      <c r="B28" s="28">
        <f t="shared" si="3"/>
        <v>16</v>
      </c>
      <c r="C28" s="28">
        <v>12</v>
      </c>
      <c r="D28" s="28">
        <v>4</v>
      </c>
      <c r="E28" s="33">
        <v>2</v>
      </c>
      <c r="F28" s="29" t="s">
        <v>82</v>
      </c>
      <c r="G28" s="27"/>
    </row>
    <row r="29" spans="1:7" ht="17.399999999999999" x14ac:dyDescent="0.3">
      <c r="A29" s="30" t="s">
        <v>42</v>
      </c>
      <c r="B29" s="31"/>
      <c r="C29" s="31"/>
      <c r="D29" s="31"/>
      <c r="E29" s="34">
        <f>SUM(E25:E28)</f>
        <v>7</v>
      </c>
      <c r="F29" s="30"/>
      <c r="G29" s="30"/>
    </row>
    <row r="32" spans="1:7" ht="63" x14ac:dyDescent="0.4">
      <c r="A32" s="38" t="s">
        <v>80</v>
      </c>
      <c r="B32" s="77">
        <v>26</v>
      </c>
      <c r="C32" s="39" t="s">
        <v>85</v>
      </c>
      <c r="D32" s="39"/>
      <c r="E32" s="39"/>
      <c r="F32" s="36"/>
      <c r="G32" s="35"/>
    </row>
    <row r="35" spans="1:7" ht="42" x14ac:dyDescent="0.4">
      <c r="A35" s="38" t="s">
        <v>59</v>
      </c>
      <c r="B35" s="44">
        <v>284</v>
      </c>
      <c r="C35" s="40" t="s">
        <v>60</v>
      </c>
      <c r="D35" s="40"/>
      <c r="E35" s="40"/>
      <c r="F35" s="35"/>
    </row>
    <row r="36" spans="1:7" ht="21" x14ac:dyDescent="0.4">
      <c r="A36" s="35"/>
      <c r="B36" s="35"/>
      <c r="C36" s="35"/>
      <c r="D36" s="35"/>
      <c r="E36" s="35"/>
      <c r="F36" s="35"/>
    </row>
    <row r="37" spans="1:7" ht="42" x14ac:dyDescent="0.4">
      <c r="A37" s="37" t="s">
        <v>62</v>
      </c>
      <c r="B37" s="44">
        <v>282</v>
      </c>
      <c r="C37" s="36" t="s">
        <v>61</v>
      </c>
      <c r="D37" s="36"/>
      <c r="E37" s="36"/>
      <c r="F37" s="35"/>
    </row>
    <row r="38" spans="1:7" ht="21" x14ac:dyDescent="0.4">
      <c r="A38" s="41"/>
      <c r="B38" s="41"/>
      <c r="C38" s="35"/>
      <c r="D38" s="35"/>
      <c r="E38" s="35"/>
      <c r="F38" s="35"/>
    </row>
    <row r="39" spans="1:7" ht="42" x14ac:dyDescent="0.3">
      <c r="A39" s="37" t="s">
        <v>77</v>
      </c>
      <c r="B39" s="44">
        <v>4</v>
      </c>
      <c r="C39" s="36" t="s">
        <v>63</v>
      </c>
      <c r="D39" s="36"/>
      <c r="E39" s="36" t="s">
        <v>64</v>
      </c>
      <c r="F39" s="42" t="s">
        <v>68</v>
      </c>
      <c r="G39" s="36" t="s">
        <v>73</v>
      </c>
    </row>
    <row r="40" spans="1:7" ht="21" x14ac:dyDescent="0.4">
      <c r="A40" s="41"/>
      <c r="B40" s="41"/>
      <c r="C40" s="53" t="s">
        <v>65</v>
      </c>
      <c r="D40" s="53"/>
      <c r="E40" s="35" t="s">
        <v>66</v>
      </c>
      <c r="F40" s="35" t="s">
        <v>67</v>
      </c>
      <c r="G40" s="43" t="s">
        <v>74</v>
      </c>
    </row>
    <row r="41" spans="1:7" ht="21" x14ac:dyDescent="0.4">
      <c r="A41" s="35"/>
      <c r="B41" s="35"/>
      <c r="C41" s="53" t="s">
        <v>69</v>
      </c>
      <c r="D41" s="53"/>
      <c r="E41" s="36" t="s">
        <v>64</v>
      </c>
      <c r="F41" s="42" t="s">
        <v>70</v>
      </c>
      <c r="G41" s="43" t="s">
        <v>75</v>
      </c>
    </row>
    <row r="42" spans="1:7" ht="21" x14ac:dyDescent="0.4">
      <c r="C42" s="53" t="s">
        <v>71</v>
      </c>
      <c r="D42" s="53"/>
      <c r="E42" s="36" t="s">
        <v>64</v>
      </c>
      <c r="F42" s="42" t="s">
        <v>72</v>
      </c>
      <c r="G42" s="43" t="s">
        <v>76</v>
      </c>
    </row>
    <row r="43" spans="1:7" ht="42" x14ac:dyDescent="0.4">
      <c r="A43" s="37" t="s">
        <v>78</v>
      </c>
      <c r="B43" s="45">
        <v>2</v>
      </c>
      <c r="C43" s="54" t="s">
        <v>79</v>
      </c>
      <c r="D43" s="54"/>
      <c r="E43" s="36" t="s">
        <v>64</v>
      </c>
      <c r="F43" s="43"/>
      <c r="G43" s="43"/>
    </row>
    <row r="45" spans="1:7" ht="42" x14ac:dyDescent="0.3">
      <c r="A45" s="78" t="s">
        <v>86</v>
      </c>
      <c r="B45" s="77">
        <v>310</v>
      </c>
      <c r="C45" s="76" t="s">
        <v>60</v>
      </c>
    </row>
  </sheetData>
  <mergeCells count="18">
    <mergeCell ref="A1:G1"/>
    <mergeCell ref="B2:C2"/>
    <mergeCell ref="A21:G21"/>
    <mergeCell ref="E23:F23"/>
    <mergeCell ref="G23:G24"/>
    <mergeCell ref="A23:A24"/>
    <mergeCell ref="B23:D23"/>
    <mergeCell ref="A4:A7"/>
    <mergeCell ref="B4:B7"/>
    <mergeCell ref="C4:C7"/>
    <mergeCell ref="D4:D7"/>
    <mergeCell ref="E4:E7"/>
    <mergeCell ref="F4:F7"/>
    <mergeCell ref="C40:D40"/>
    <mergeCell ref="C41:D41"/>
    <mergeCell ref="C42:D42"/>
    <mergeCell ref="C43:D43"/>
    <mergeCell ref="G4:G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KHOI LUONG GIANG DAY</vt:lpstr>
      <vt:lpstr>NHU CAU GV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HIEUTRUONG</cp:lastModifiedBy>
  <dcterms:created xsi:type="dcterms:W3CDTF">2018-08-24T03:39:20Z</dcterms:created>
  <dcterms:modified xsi:type="dcterms:W3CDTF">2019-03-01T02:17:39Z</dcterms:modified>
</cp:coreProperties>
</file>